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vchenko_v_e.IRO\Desktop\доки Кравченко\кдр\КДР 2018\21.12.18\"/>
    </mc:Choice>
  </mc:AlternateContent>
  <bookViews>
    <workbookView xWindow="0" yWindow="0" windowWidth="19200" windowHeight="1033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C7" i="26" l="1"/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8" i="26" s="1"/>
  <c r="P4" i="26"/>
  <c r="P6" i="26" s="1"/>
  <c r="Q4" i="26"/>
  <c r="Q6" i="26" s="1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<sst xmlns="http://schemas.openxmlformats.org/spreadsheetml/2006/main" count="196" uniqueCount="120">
  <si>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</si>
  <si>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</si>
  <si>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</si>
  <si>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</si>
  <si>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</si>
  <si>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</si>
  <si>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</si>
  <si>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</si>
  <si>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</si>
  <si>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</si>
  <si>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</si>
  <si>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</si>
  <si>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</si>
  <si>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</si>
  <si>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</si>
  <si>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</si>
  <si>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</si>
  <si>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</si>
  <si>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</si>
  <si>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</si>
  <si>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</si>
  <si>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</si>
  <si>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</si>
  <si>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</si>
  <si>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</si>
  <si>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</si>
  <si>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</si>
  <si>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</si>
  <si>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</si>
  <si>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</si>
  <si>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</si>
  <si>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</si>
  <si>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</si>
  <si>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</si>
  <si>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</si>
  <si>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</si>
  <si>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</si>
  <si>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</si>
  <si>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</si>
  <si>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</si>
  <si>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</si>
  <si>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</si>
  <si>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</si>
  <si>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</si>
  <si>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</si>
  <si>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</si>
  <si>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</si>
  <si>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</si>
  <si>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</si>
  <si>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</si>
  <si>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</si>
  <si>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</si>
  <si>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</si>
  <si>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</si>
  <si>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</si>
  <si>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</si>
  <si>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</si>
  <si>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</si>
  <si>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</si>
  <si>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</si>
  <si>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</si>
  <si>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</si>
  <si>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</si>
  <si>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</si>
  <si>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</si>
  <si>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</si>
  <si>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</si>
  <si>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</si>
  <si>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</si>
  <si>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</si>
  <si>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</si>
  <si>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</si>
  <si>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</si>
  <si>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</si>
  <si>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</si>
  <si>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</si>
  <si>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</si>
  <si>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</si>
  <si>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</si>
  <si>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</si>
  <si>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</si>
  <si>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</si>
  <si>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</si>
  <si>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</si>
  <si>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</si>
  <si>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2
1 б</t>
  </si>
  <si>
    <t>2
2 б</t>
  </si>
  <si>
    <t>КДР по истории (11 кл.) 13.02.2018 г.</t>
  </si>
  <si>
    <t xml:space="preserve">Проверяемое содержание – раздел курса </t>
  </si>
  <si>
    <t>Коды проверяемых требований к уровню подготовки выпускников (по кодификатору)</t>
  </si>
  <si>
    <t>4
1 б</t>
  </si>
  <si>
    <t>4
2 б</t>
  </si>
  <si>
    <t>5
1 б</t>
  </si>
  <si>
    <t>5
2 б</t>
  </si>
  <si>
    <t>8
1 б</t>
  </si>
  <si>
    <t>8
2 б</t>
  </si>
  <si>
    <t>8
3 б</t>
  </si>
  <si>
    <t>8
4 б</t>
  </si>
  <si>
    <t>Систематизация исторической информации (умение определять последовательность событий)</t>
  </si>
  <si>
    <t>С древнейших времён до начала XXI в. (история России, история зарубежных стран)</t>
  </si>
  <si>
    <t>2.6</t>
  </si>
  <si>
    <t>П</t>
  </si>
  <si>
    <t>Знание дат (задание на установление соответствия)</t>
  </si>
  <si>
    <t>VIII – начало XXI в.</t>
  </si>
  <si>
    <t>1.1 – 1.5</t>
  </si>
  <si>
    <t>Б</t>
  </si>
  <si>
    <t>Определение терминов (множественный выбор)</t>
  </si>
  <si>
    <t>Один из периодов, изучаемых в курсе истории России (VIII – начало XXI в.)</t>
  </si>
  <si>
    <t>Работа с текстовым историческим источником (задание на установление соответствия)</t>
  </si>
  <si>
    <t>VIII- 1914 г.</t>
  </si>
  <si>
    <t>2.1</t>
  </si>
  <si>
    <t>Работа с исторической картой (схемой)</t>
  </si>
  <si>
    <t>2.3</t>
  </si>
  <si>
    <t>Анализ иллюстративного материала</t>
  </si>
  <si>
    <t>Умение использовать исторические сведения для аргументации в ходе дискуссии</t>
  </si>
  <si>
    <t>2.8</t>
  </si>
  <si>
    <t>В</t>
  </si>
  <si>
    <t>Знание основных фактов, процессов, явлений истории культуры России (задание на установление соответствия)</t>
  </si>
  <si>
    <t>6
1 б</t>
  </si>
  <si>
    <t>6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</si>
</sst>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12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0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7" t="e">
        <f>#REF!</f>
        <v>#REF!</v>
      </c>
      <c r="B1" s="98"/>
      <c r="C1" s="99"/>
      <c r="D1" s="39" t="s">
        <v>54</v>
      </c>
      <c r="E1" s="31"/>
      <c r="F1" s="100" t="e">
        <f>#REF!</f>
        <v>#REF!</v>
      </c>
      <c r="G1" s="101"/>
      <c r="H1" s="102" t="s">
        <v>51</v>
      </c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5" t="s">
        <v>52</v>
      </c>
      <c r="B3" s="103" t="s">
        <v>49</v>
      </c>
      <c r="C3" s="105" t="s">
        <v>48</v>
      </c>
      <c r="D3" s="92" t="s">
        <v>55</v>
      </c>
      <c r="E3" s="94" t="s">
        <v>50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 t="s">
        <v>57</v>
      </c>
      <c r="W3" s="96"/>
      <c r="X3" s="96"/>
      <c r="Y3" s="96"/>
      <c r="Z3" s="95" t="s">
        <v>59</v>
      </c>
      <c r="AA3" s="96"/>
      <c r="AB3" s="96"/>
      <c r="AC3" s="96"/>
      <c r="AD3" s="90" t="s">
        <v>58</v>
      </c>
    </row>
    <row r="4" spans="1:30" ht="16.5" thickBot="1" x14ac:dyDescent="0.3">
      <c r="A4" s="95"/>
      <c r="B4" s="104"/>
      <c r="C4" s="106"/>
      <c r="D4" s="9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9" priority="2">
      <formula>AND($C5&lt;&gt;0,$AD5&lt;&gt;100)</formula>
    </cfRule>
  </conditionalFormatting>
  <conditionalFormatting sqref="G5:H48 N5:Q48 V5:Y48">
    <cfRule type="cellIs" dxfId="18" priority="12" operator="greaterThan">
      <formula>#REF!</formula>
    </cfRule>
  </conditionalFormatting>
  <conditionalFormatting sqref="B5:B48">
    <cfRule type="cellIs" dxfId="17" priority="10" stopIfTrue="1" operator="lessThan">
      <formula>#REF!</formula>
    </cfRule>
  </conditionalFormatting>
  <conditionalFormatting sqref="E5:F48">
    <cfRule type="expression" dxfId="16" priority="90">
      <formula>IF(SUM(#REF!)&gt;#REF!,1)</formula>
    </cfRule>
  </conditionalFormatting>
  <conditionalFormatting sqref="G49:H54 N49:Q54 V49:Y54">
    <cfRule type="cellIs" dxfId="15" priority="125" operator="greaterThan">
      <formula>#REF!</formula>
    </cfRule>
  </conditionalFormatting>
  <conditionalFormatting sqref="B49:B54">
    <cfRule type="cellIs" dxfId="14" priority="131" stopIfTrue="1" operator="lessThan">
      <formula>#REF!</formula>
    </cfRule>
  </conditionalFormatting>
  <conditionalFormatting sqref="E49:F54">
    <cfRule type="expression" dxfId="13" priority="133">
      <formula>IF(SUM(#REF!)&gt;#REF!,1)</formula>
    </cfRule>
  </conditionalFormatting>
  <conditionalFormatting sqref="I49:M54">
    <cfRule type="expression" dxfId="12" priority="135">
      <formula>IF(SUM(#REF!)&gt;#REF!,1)</formula>
    </cfRule>
  </conditionalFormatting>
  <conditionalFormatting sqref="R49:U54">
    <cfRule type="expression" dxfId="11" priority="137">
      <formula>IF(SUM(#REF!)&gt;#REF!,1)</formula>
    </cfRule>
  </conditionalFormatting>
  <conditionalFormatting sqref="C49:D54">
    <cfRule type="expression" dxfId="10" priority="139" stopIfTrue="1">
      <formula>IF(AND(SUM(#REF!)&lt;&gt;#REF!,NOT(ISBLANK(#REF!))),1)</formula>
    </cfRule>
  </conditionalFormatting>
  <conditionalFormatting sqref="V49:Y54">
    <cfRule type="expression" dxfId="9" priority="141">
      <formula>SUM(#REF!)&gt;#REF!</formula>
    </cfRule>
  </conditionalFormatting>
  <conditionalFormatting sqref="I5:M48">
    <cfRule type="expression" dxfId="8" priority="272">
      <formula>IF(SUM(#REF!)&gt;#REF!,1)</formula>
    </cfRule>
  </conditionalFormatting>
  <conditionalFormatting sqref="R5:U48">
    <cfRule type="expression" dxfId="7" priority="1782">
      <formula>IF(SUM(#REF!)&gt;#REF!,1)</formula>
    </cfRule>
  </conditionalFormatting>
  <conditionalFormatting sqref="C5:D48">
    <cfRule type="expression" dxfId="6" priority="1784" stopIfTrue="1">
      <formula>IF(AND(SUM(#REF!)&lt;&gt;#REF!,NOT(ISBLANK(#REF!))),1)</formula>
    </cfRule>
  </conditionalFormatting>
  <conditionalFormatting sqref="V5:Y48">
    <cfRule type="expression" dxfId="5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abSelected="1" zoomScale="80" zoomScaleNormal="80" workbookViewId="0">
      <selection activeCell="G5" sqref="G5"/>
    </sheetView>
  </sheetViews>
  <sheetFormatPr defaultRowHeight="15" x14ac:dyDescent="0.25"/>
  <cols>
    <col min="2" max="2" width="10.85546875" customWidth="1"/>
    <col min="3" max="3" width="34.4257812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5"/>
      <c r="D4" s="63"/>
      <c r="E4" s="63"/>
      <c r="F4" s="63"/>
      <c r="G4" s="63"/>
      <c r="H4" s="63"/>
      <c r="I4" s="63"/>
      <c r="J4" s="63"/>
    </row>
    <row r="5" spans="2:10" x14ac:dyDescent="0.25">
      <c r="C5" s="85"/>
      <c r="D5" s="63"/>
      <c r="E5" s="63"/>
      <c r="F5" s="63"/>
      <c r="G5" s="63"/>
      <c r="H5" s="63"/>
      <c r="I5" s="63"/>
      <c r="J5" s="63"/>
    </row>
    <row r="6" spans="2:10" x14ac:dyDescent="0.25">
      <c r="C6" s="85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87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67.5" x14ac:dyDescent="0.25">
      <c r="B10" s="81" t="s">
        <v>60</v>
      </c>
      <c r="C10" s="68" t="s">
        <v>62</v>
      </c>
      <c r="D10" s="68" t="s">
        <v>88</v>
      </c>
      <c r="E10" s="68" t="s">
        <v>89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78.75" x14ac:dyDescent="0.25">
      <c r="B11" s="65">
        <v>1</v>
      </c>
      <c r="C11" s="87" t="s">
        <v>98</v>
      </c>
      <c r="D11" s="82" t="s">
        <v>99</v>
      </c>
      <c r="E11" s="88" t="s">
        <v>100</v>
      </c>
      <c r="F11" s="78" t="s">
        <v>101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31.5" x14ac:dyDescent="0.25">
      <c r="B12" s="65">
        <v>2</v>
      </c>
      <c r="C12" s="87" t="s">
        <v>102</v>
      </c>
      <c r="D12" s="82" t="s">
        <v>103</v>
      </c>
      <c r="E12" s="88" t="s">
        <v>104</v>
      </c>
      <c r="F12" s="78" t="s">
        <v>105</v>
      </c>
      <c r="G12" s="66">
        <v>2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63" x14ac:dyDescent="0.25">
      <c r="B13" s="65">
        <v>3</v>
      </c>
      <c r="C13" s="86" t="s">
        <v>106</v>
      </c>
      <c r="D13" s="82" t="s">
        <v>107</v>
      </c>
      <c r="E13" s="88" t="s">
        <v>104</v>
      </c>
      <c r="F13" s="78" t="s">
        <v>105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63" x14ac:dyDescent="0.25">
      <c r="B14" s="65">
        <v>4</v>
      </c>
      <c r="C14" s="86" t="s">
        <v>108</v>
      </c>
      <c r="D14" s="82" t="s">
        <v>109</v>
      </c>
      <c r="E14" s="88" t="s">
        <v>110</v>
      </c>
      <c r="F14" s="78" t="s">
        <v>105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63" x14ac:dyDescent="0.25">
      <c r="B15" s="65">
        <v>5</v>
      </c>
      <c r="C15" s="86" t="s">
        <v>111</v>
      </c>
      <c r="D15" s="82" t="s">
        <v>107</v>
      </c>
      <c r="E15" s="88" t="s">
        <v>112</v>
      </c>
      <c r="F15" s="78" t="s">
        <v>101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63" x14ac:dyDescent="0.25">
      <c r="B16" s="65">
        <v>6</v>
      </c>
      <c r="C16" s="86" t="s">
        <v>117</v>
      </c>
      <c r="D16" s="82" t="s">
        <v>103</v>
      </c>
      <c r="E16" s="88" t="s">
        <v>112</v>
      </c>
      <c r="F16" s="78" t="s">
        <v>101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6" t="s">
        <v>113</v>
      </c>
      <c r="D17" s="82" t="s">
        <v>103</v>
      </c>
      <c r="E17" s="88" t="s">
        <v>112</v>
      </c>
      <c r="F17" s="78" t="s">
        <v>105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47.25" x14ac:dyDescent="0.25">
      <c r="B18" s="65">
        <v>8</v>
      </c>
      <c r="C18" s="86" t="s">
        <v>114</v>
      </c>
      <c r="D18" s="82" t="s">
        <v>103</v>
      </c>
      <c r="E18" s="88" t="s">
        <v>115</v>
      </c>
      <c r="F18" s="78" t="s">
        <v>116</v>
      </c>
      <c r="G18" s="66">
        <v>4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84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conditionalFormatting sqref="A21:C22 J11:J18">
    <cfRule type="expression" dxfId="4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80" zoomScaleNormal="80" workbookViewId="0">
      <selection activeCell="C3" sqref="C3:Q3"/>
    </sheetView>
  </sheetViews>
  <sheetFormatPr defaultRowHeight="15" x14ac:dyDescent="0.25"/>
  <cols>
    <col min="1" max="1" width="9.140625" style="55"/>
    <col min="2" max="2" width="10.85546875" style="55" customWidth="1"/>
    <col min="3" max="3" width="34.4257812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x14ac:dyDescent="0.25">
      <c r="C1" s="107" t="s">
        <v>77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17" s="62" customFormat="1" ht="15.75" thickBot="1" x14ac:dyDescent="0.3">
      <c r="B2" s="61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ht="26.25" thickBot="1" x14ac:dyDescent="0.3">
      <c r="C3" s="108">
        <v>1</v>
      </c>
      <c r="D3" s="109" t="s">
        <v>85</v>
      </c>
      <c r="E3" s="109" t="s">
        <v>86</v>
      </c>
      <c r="F3" s="109">
        <v>3</v>
      </c>
      <c r="G3" s="109" t="s">
        <v>90</v>
      </c>
      <c r="H3" s="109" t="s">
        <v>91</v>
      </c>
      <c r="I3" s="109" t="s">
        <v>92</v>
      </c>
      <c r="J3" s="109" t="s">
        <v>93</v>
      </c>
      <c r="K3" s="109" t="s">
        <v>118</v>
      </c>
      <c r="L3" s="109" t="s">
        <v>119</v>
      </c>
      <c r="M3" s="109">
        <v>7</v>
      </c>
      <c r="N3" s="109" t="s">
        <v>94</v>
      </c>
      <c r="O3" s="109" t="s">
        <v>95</v>
      </c>
      <c r="P3" s="109" t="s">
        <v>96</v>
      </c>
      <c r="Q3" s="109" t="s">
        <v>97</v>
      </c>
    </row>
    <row r="4" spans="2:17" x14ac:dyDescent="0.25">
      <c r="B4" s="71" t="s">
        <v>83</v>
      </c>
      <c r="C4" s="89">
        <f>IF(LEN(C3)&lt;4,1,1*LEFT(RIGHT(C3,3),1))</f>
        <v>1</v>
      </c>
      <c r="D4" s="89">
        <f t="shared" ref="D4:Q4" si="0">IF(LEN(D3)&lt;4,1,1*LEFT(RIGHT(D3,3),1))</f>
        <v>1</v>
      </c>
      <c r="E4" s="89">
        <f t="shared" si="0"/>
        <v>2</v>
      </c>
      <c r="F4" s="89">
        <f t="shared" si="0"/>
        <v>1</v>
      </c>
      <c r="G4" s="89">
        <f t="shared" si="0"/>
        <v>1</v>
      </c>
      <c r="H4" s="89">
        <f t="shared" si="0"/>
        <v>2</v>
      </c>
      <c r="I4" s="89">
        <f t="shared" si="0"/>
        <v>1</v>
      </c>
      <c r="J4" s="89">
        <f t="shared" si="0"/>
        <v>2</v>
      </c>
      <c r="K4" s="89">
        <f t="shared" si="0"/>
        <v>1</v>
      </c>
      <c r="L4" s="89">
        <f t="shared" si="0"/>
        <v>2</v>
      </c>
      <c r="M4" s="89">
        <f t="shared" si="0"/>
        <v>1</v>
      </c>
      <c r="N4" s="89">
        <f t="shared" si="0"/>
        <v>1</v>
      </c>
      <c r="O4" s="89">
        <f t="shared" si="0"/>
        <v>2</v>
      </c>
      <c r="P4" s="89">
        <f t="shared" si="0"/>
        <v>3</v>
      </c>
      <c r="Q4" s="89">
        <f t="shared" si="0"/>
        <v>4</v>
      </c>
    </row>
    <row r="5" spans="2:17" x14ac:dyDescent="0.25">
      <c r="B5" s="71" t="s">
        <v>81</v>
      </c>
      <c r="C5" s="89">
        <f>IF(LEN(C3)&lt;4,C3,LEFT(C3,LEN(C3)-4))</f>
        <v>1</v>
      </c>
      <c r="D5" s="89" t="str">
        <f t="shared" ref="D5:Q5" si="1">IF(LEN(D3)&lt;4,D3,LEFT(D3,LEN(D3)-4))</f>
        <v>2</v>
      </c>
      <c r="E5" s="89" t="str">
        <f t="shared" si="1"/>
        <v>2</v>
      </c>
      <c r="F5" s="89">
        <f t="shared" si="1"/>
        <v>3</v>
      </c>
      <c r="G5" s="89" t="str">
        <f t="shared" si="1"/>
        <v>4</v>
      </c>
      <c r="H5" s="89" t="str">
        <f t="shared" si="1"/>
        <v>4</v>
      </c>
      <c r="I5" s="89" t="str">
        <f t="shared" si="1"/>
        <v>5</v>
      </c>
      <c r="J5" s="89" t="str">
        <f t="shared" si="1"/>
        <v>5</v>
      </c>
      <c r="K5" s="89" t="str">
        <f t="shared" si="1"/>
        <v>6</v>
      </c>
      <c r="L5" s="89" t="str">
        <f t="shared" si="1"/>
        <v>6</v>
      </c>
      <c r="M5" s="89">
        <f t="shared" si="1"/>
        <v>7</v>
      </c>
      <c r="N5" s="89" t="str">
        <f t="shared" si="1"/>
        <v>8</v>
      </c>
      <c r="O5" s="89" t="str">
        <f t="shared" si="1"/>
        <v>8</v>
      </c>
      <c r="P5" s="89" t="str">
        <f t="shared" si="1"/>
        <v>8</v>
      </c>
      <c r="Q5" s="89" t="str">
        <f t="shared" si="1"/>
        <v>8</v>
      </c>
    </row>
    <row r="6" spans="2:17" x14ac:dyDescent="0.25">
      <c r="B6" s="71" t="s">
        <v>82</v>
      </c>
      <c r="C6" s="89">
        <f>C4*C2</f>
        <v>0</v>
      </c>
      <c r="D6" s="89">
        <f t="shared" ref="D6:Q6" si="2">D4*D2</f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89">
        <f t="shared" si="2"/>
        <v>0</v>
      </c>
      <c r="P6" s="89">
        <f t="shared" si="2"/>
        <v>0</v>
      </c>
      <c r="Q6" s="89">
        <f t="shared" si="2"/>
        <v>0</v>
      </c>
    </row>
    <row r="7" spans="2:17" x14ac:dyDescent="0.25">
      <c r="C7" s="55" t="str">
        <f>АнализКл!C7</f>
        <v>КДР по истории (11 кл.) 13.02.2018 г.</v>
      </c>
    </row>
    <row r="8" spans="2:17" x14ac:dyDescent="0.25">
      <c r="C8" s="55" t="s">
        <v>75</v>
      </c>
      <c r="D8" s="55" t="s">
        <v>74</v>
      </c>
    </row>
    <row r="9" spans="2:17" ht="21" x14ac:dyDescent="0.35">
      <c r="F9" s="80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7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7" ht="78.75" x14ac:dyDescent="0.25">
      <c r="B11" s="77">
        <f>АнализКл!B11</f>
        <v>1</v>
      </c>
      <c r="C11" s="87" t="str">
        <f>АнализКл!C11</f>
        <v>Систематизация исторической информации (умение определять последовательность событий)</v>
      </c>
      <c r="D11" s="82" t="str">
        <f>АнализКл!D11</f>
        <v>С древнейших времён до начала XXI в. (история России, история зарубежных стран)</v>
      </c>
      <c r="E11" s="88" t="str">
        <f>АнализКл!E11</f>
        <v>2.6</v>
      </c>
      <c r="F11" s="78" t="str">
        <f>АнализКл!F11</f>
        <v>П</v>
      </c>
      <c r="G11" s="66">
        <f>АнализКл!G11</f>
        <v>1</v>
      </c>
      <c r="H11" s="83" t="str">
        <f>IF(I11="","",I11*G11)</f>
        <v/>
      </c>
      <c r="I11" s="79" t="str">
        <f t="shared" ref="I11:I18" si="3">IF(COUNTIFS($C$5:$Q$5,$B11,$C$2:$Q$2,"")=0,SUMIFS($C$6:$Q$6,$C$5:$Q$5,$B11)/$G11/100,"")</f>
        <v/>
      </c>
      <c r="J11" s="78" t="str">
        <f t="shared" ref="J11:J18" si="4">IF(I11="",$F$9,IF(I11&gt;=$A$25,$C$25,IF(I11&gt;=$A$24,$C$24,IF(I11&gt;=$A$23,$C$23,IF(I11&gt;=$A$22,$C$22,$C$21)))))</f>
        <v>Введите уровень успешности каждого задания</v>
      </c>
    </row>
    <row r="12" spans="2:17" ht="31.5" x14ac:dyDescent="0.25">
      <c r="B12" s="77">
        <f>АнализКл!B12</f>
        <v>2</v>
      </c>
      <c r="C12" s="87" t="str">
        <f>АнализКл!C12</f>
        <v>Знание дат (задание на установление соответствия)</v>
      </c>
      <c r="D12" s="82" t="str">
        <f>АнализКл!D12</f>
        <v>VIII – начало XXI в.</v>
      </c>
      <c r="E12" s="88" t="str">
        <f>АнализКл!E12</f>
        <v>1.1 – 1.5</v>
      </c>
      <c r="F12" s="78" t="str">
        <f>АнализКл!F12</f>
        <v>Б</v>
      </c>
      <c r="G12" s="66">
        <f>АнализКл!G12</f>
        <v>2</v>
      </c>
      <c r="H12" s="83" t="str">
        <f t="shared" ref="H12:H18" si="5">IF(I12="","",I12*G12)</f>
        <v/>
      </c>
      <c r="I12" s="79" t="str">
        <f t="shared" si="3"/>
        <v/>
      </c>
      <c r="J12" s="78" t="str">
        <f t="shared" si="4"/>
        <v>Введите уровень успешности каждого задания</v>
      </c>
    </row>
    <row r="13" spans="2:17" ht="63" x14ac:dyDescent="0.25">
      <c r="B13" s="77">
        <f>АнализКл!B13</f>
        <v>3</v>
      </c>
      <c r="C13" s="86" t="str">
        <f>АнализКл!C13</f>
        <v>Определение терминов (множественный выбор)</v>
      </c>
      <c r="D13" s="82" t="str">
        <f>АнализКл!D13</f>
        <v>Один из периодов, изучаемых в курсе истории России (VIII – начало XXI в.)</v>
      </c>
      <c r="E13" s="88" t="str">
        <f>АнализКл!E13</f>
        <v>1.1 – 1.5</v>
      </c>
      <c r="F13" s="78" t="str">
        <f>АнализКл!F13</f>
        <v>Б</v>
      </c>
      <c r="G13" s="66">
        <f>АнализКл!G13</f>
        <v>1</v>
      </c>
      <c r="H13" s="83" t="str">
        <f t="shared" si="5"/>
        <v/>
      </c>
      <c r="I13" s="79" t="str">
        <f t="shared" si="3"/>
        <v/>
      </c>
      <c r="J13" s="78" t="str">
        <f t="shared" si="4"/>
        <v>Введите уровень успешности каждого задания</v>
      </c>
    </row>
    <row r="14" spans="2:17" ht="63" x14ac:dyDescent="0.25">
      <c r="B14" s="77">
        <f>АнализКл!B14</f>
        <v>4</v>
      </c>
      <c r="C14" s="86" t="str">
        <f>АнализКл!C14</f>
        <v>Работа с текстовым историческим источником (задание на установление соответствия)</v>
      </c>
      <c r="D14" s="82" t="str">
        <f>АнализКл!D14</f>
        <v>VIII- 1914 г.</v>
      </c>
      <c r="E14" s="88" t="str">
        <f>АнализКл!E14</f>
        <v>2.1</v>
      </c>
      <c r="F14" s="78" t="str">
        <f>АнализКл!F14</f>
        <v>Б</v>
      </c>
      <c r="G14" s="66">
        <f>АнализКл!G14</f>
        <v>2</v>
      </c>
      <c r="H14" s="83" t="str">
        <f t="shared" si="5"/>
        <v/>
      </c>
      <c r="I14" s="79" t="str">
        <f t="shared" si="3"/>
        <v/>
      </c>
      <c r="J14" s="78" t="str">
        <f t="shared" si="4"/>
        <v>Введите уровень успешности каждого задания</v>
      </c>
    </row>
    <row r="15" spans="2:17" ht="63" x14ac:dyDescent="0.25">
      <c r="B15" s="77">
        <f>АнализКл!B15</f>
        <v>5</v>
      </c>
      <c r="C15" s="86" t="str">
        <f>АнализКл!C15</f>
        <v>Работа с исторической картой (схемой)</v>
      </c>
      <c r="D15" s="82" t="str">
        <f>АнализКл!D15</f>
        <v>Один из периодов, изучаемых в курсе истории России (VIII – начало XXI в.)</v>
      </c>
      <c r="E15" s="88" t="str">
        <f>АнализКл!E15</f>
        <v>2.3</v>
      </c>
      <c r="F15" s="78" t="str">
        <f>АнализКл!F15</f>
        <v>П</v>
      </c>
      <c r="G15" s="66">
        <f>АнализКл!G15</f>
        <v>2</v>
      </c>
      <c r="H15" s="83" t="str">
        <f t="shared" si="5"/>
        <v/>
      </c>
      <c r="I15" s="79" t="str">
        <f t="shared" si="3"/>
        <v/>
      </c>
      <c r="J15" s="78" t="str">
        <f t="shared" si="4"/>
        <v>Введите уровень успешности каждого задания</v>
      </c>
    </row>
    <row r="16" spans="2:17" ht="31.5" x14ac:dyDescent="0.25">
      <c r="B16" s="77">
        <f>АнализКл!B16</f>
        <v>6</v>
      </c>
      <c r="C16" s="86" t="str">
        <f>АнализКл!C16</f>
        <v>Знание основных фактов, процессов, явлений истории культуры России (задание на установление соответствия)</v>
      </c>
      <c r="D16" s="82" t="str">
        <f>АнализКл!D16</f>
        <v>VIII – начало XXI в.</v>
      </c>
      <c r="E16" s="88" t="str">
        <f>АнализКл!E16</f>
        <v>2.3</v>
      </c>
      <c r="F16" s="78" t="str">
        <f>АнализКл!F16</f>
        <v>П</v>
      </c>
      <c r="G16" s="66">
        <f>АнализКл!G16</f>
        <v>2</v>
      </c>
      <c r="H16" s="83" t="str">
        <f t="shared" si="5"/>
        <v/>
      </c>
      <c r="I16" s="79" t="str">
        <f t="shared" si="3"/>
        <v/>
      </c>
      <c r="J16" s="78" t="str">
        <f t="shared" si="4"/>
        <v>Введите уровень успешности каждого задания</v>
      </c>
    </row>
    <row r="17" spans="1:10" ht="31.5" x14ac:dyDescent="0.25">
      <c r="B17" s="77">
        <f>АнализКл!B17</f>
        <v>7</v>
      </c>
      <c r="C17" s="86" t="str">
        <f>АнализКл!C17</f>
        <v>Анализ иллюстративного материала</v>
      </c>
      <c r="D17" s="82" t="str">
        <f>АнализКл!D17</f>
        <v>VIII – начало XXI в.</v>
      </c>
      <c r="E17" s="88" t="str">
        <f>АнализКл!E17</f>
        <v>2.3</v>
      </c>
      <c r="F17" s="78" t="str">
        <f>АнализКл!F17</f>
        <v>Б</v>
      </c>
      <c r="G17" s="66">
        <f>АнализКл!G17</f>
        <v>1</v>
      </c>
      <c r="H17" s="83" t="str">
        <f t="shared" si="5"/>
        <v/>
      </c>
      <c r="I17" s="79" t="str">
        <f t="shared" si="3"/>
        <v/>
      </c>
      <c r="J17" s="78" t="str">
        <f t="shared" si="4"/>
        <v>Введите уровень успешности каждого задания</v>
      </c>
    </row>
    <row r="18" spans="1:10" ht="47.25" x14ac:dyDescent="0.25">
      <c r="B18" s="77">
        <f>АнализКл!B18</f>
        <v>8</v>
      </c>
      <c r="C18" s="86" t="str">
        <f>АнализКл!C18</f>
        <v>Умение использовать исторические сведения для аргументации в ходе дискуссии</v>
      </c>
      <c r="D18" s="82" t="str">
        <f>АнализКл!D18</f>
        <v>VIII – начало XXI в.</v>
      </c>
      <c r="E18" s="88" t="str">
        <f>АнализКл!E18</f>
        <v>2.8</v>
      </c>
      <c r="F18" s="78" t="str">
        <f>АнализКл!F18</f>
        <v>В</v>
      </c>
      <c r="G18" s="66">
        <f>АнализКл!G18</f>
        <v>4</v>
      </c>
      <c r="H18" s="83" t="str">
        <f t="shared" si="5"/>
        <v/>
      </c>
      <c r="I18" s="79" t="str">
        <f t="shared" si="3"/>
        <v/>
      </c>
      <c r="J18" s="78" t="str">
        <f t="shared" si="4"/>
        <v>Введите уровень успешности каждого задания</v>
      </c>
    </row>
    <row r="20" spans="1:10" ht="15.75" x14ac:dyDescent="0.25">
      <c r="A20" s="72" t="s">
        <v>79</v>
      </c>
      <c r="B20" s="72" t="s">
        <v>78</v>
      </c>
      <c r="C20" s="73" t="s">
        <v>68</v>
      </c>
    </row>
    <row r="21" spans="1:10" ht="15.75" x14ac:dyDescent="0.25">
      <c r="A21" s="74">
        <v>0</v>
      </c>
      <c r="B21" s="74">
        <f>A22-0.01</f>
        <v>0.28999999999999998</v>
      </c>
      <c r="C21" s="75" t="s">
        <v>69</v>
      </c>
    </row>
    <row r="22" spans="1:10" ht="15.75" x14ac:dyDescent="0.25">
      <c r="A22" s="74">
        <v>0.3</v>
      </c>
      <c r="B22" s="74">
        <f t="shared" ref="B22:B24" si="6">A23-0.01</f>
        <v>0.49</v>
      </c>
      <c r="C22" s="75" t="s">
        <v>70</v>
      </c>
    </row>
    <row r="23" spans="1:10" ht="15.75" x14ac:dyDescent="0.25">
      <c r="A23" s="74">
        <v>0.5</v>
      </c>
      <c r="B23" s="74">
        <f t="shared" si="6"/>
        <v>0.69</v>
      </c>
      <c r="C23" s="75" t="s">
        <v>84</v>
      </c>
    </row>
    <row r="24" spans="1:10" ht="15.75" x14ac:dyDescent="0.25">
      <c r="A24" s="74">
        <v>0.7</v>
      </c>
      <c r="B24" s="74">
        <f t="shared" si="6"/>
        <v>0.89</v>
      </c>
      <c r="C24" s="75" t="s">
        <v>71</v>
      </c>
    </row>
    <row r="25" spans="1:10" ht="15.75" x14ac:dyDescent="0.25">
      <c r="A25" s="74">
        <v>0.9</v>
      </c>
      <c r="B25" s="74">
        <v>1</v>
      </c>
      <c r="C25" s="75" t="s">
        <v>72</v>
      </c>
    </row>
  </sheetData>
  <mergeCells count="1">
    <mergeCell ref="C1:N1"/>
  </mergeCells>
  <conditionalFormatting sqref="A21:C22 J11:J18">
    <cfRule type="expression" dxfId="3" priority="1788">
      <formula>$I11&lt;$A$23</formula>
    </cfRule>
  </conditionalFormatting>
  <conditionalFormatting sqref="C3:Q3">
    <cfRule type="expression" dxfId="1" priority="1" stopIfTrue="1">
      <formula>MOD(COUNTIF($I$9:C$9,1),2)=0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Владислав Е. Кравченко</cp:lastModifiedBy>
  <cp:lastPrinted>2017-01-14T08:25:03Z</cp:lastPrinted>
  <dcterms:created xsi:type="dcterms:W3CDTF">2006-09-28T05:33:49Z</dcterms:created>
  <dcterms:modified xsi:type="dcterms:W3CDTF">2018-12-20T09:03:31Z</dcterms:modified>
</cp:coreProperties>
</file>